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/>
  <mc:AlternateContent xmlns:mc="http://schemas.openxmlformats.org/markup-compatibility/2006">
    <mc:Choice Requires="x15">
      <x15ac:absPath xmlns:x15ac="http://schemas.microsoft.com/office/spreadsheetml/2010/11/ac" url="/Users/mateo/Library/Mobile Documents/com~apple~CloudDocs/CESSA/4º Semestre/Ingeniería de Costos/"/>
    </mc:Choice>
  </mc:AlternateContent>
  <xr:revisionPtr revIDLastSave="0" documentId="8_{5CAE456F-6032-BE4D-AA03-B77D27729A4B}" xr6:coauthVersionLast="47" xr6:coauthVersionMax="47" xr10:uidLastSave="{00000000-0000-0000-0000-000000000000}"/>
  <bookViews>
    <workbookView xWindow="140" yWindow="660" windowWidth="16580" windowHeight="19280" xr2:uid="{00000000-000D-0000-FFFF-FFFF00000000}"/>
  </bookViews>
  <sheets>
    <sheet name="Receta Estándar" sheetId="3" r:id="rId1"/>
    <sheet name="Receta Complementaria" sheetId="4" r:id="rId2"/>
    <sheet name="Costo Unitario" sheetId="2" r:id="rId3"/>
    <sheet name="P. Rendim." sheetId="1" r:id="rId4"/>
  </sheets>
  <definedNames>
    <definedName name="Ingredientes">'Costo Unitario'!$A$4:$F$14</definedName>
    <definedName name="Porcentajes">'P. Rendim.'!$A$4:$G$5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F11" i="3"/>
  <c r="F12" i="3"/>
  <c r="F13" i="3"/>
  <c r="F14" i="3"/>
  <c r="F15" i="3"/>
  <c r="F16" i="3"/>
  <c r="F17" i="3"/>
  <c r="F18" i="3"/>
  <c r="F10" i="3"/>
  <c r="B8" i="4"/>
  <c r="B23" i="4"/>
  <c r="E18" i="3"/>
  <c r="E17" i="3"/>
  <c r="E16" i="3"/>
  <c r="E15" i="3"/>
  <c r="E14" i="3"/>
  <c r="E13" i="3"/>
  <c r="E12" i="3"/>
  <c r="E11" i="3"/>
  <c r="E10" i="3"/>
  <c r="D15" i="3"/>
  <c r="D10" i="3"/>
  <c r="F27" i="4"/>
  <c r="F28" i="4"/>
  <c r="F29" i="4"/>
  <c r="F26" i="4"/>
  <c r="E29" i="4"/>
  <c r="E28" i="4"/>
  <c r="E27" i="4"/>
  <c r="E26" i="4"/>
  <c r="F13" i="2"/>
  <c r="F5" i="2"/>
  <c r="F6" i="2"/>
  <c r="F7" i="2"/>
  <c r="F8" i="2"/>
  <c r="F9" i="2"/>
  <c r="F10" i="2"/>
  <c r="F11" i="2"/>
  <c r="F12" i="2"/>
  <c r="F14" i="2"/>
  <c r="F4" i="2"/>
  <c r="G4" i="1"/>
  <c r="F4" i="1"/>
  <c r="F5" i="1"/>
  <c r="D5" i="1"/>
  <c r="E5" i="1"/>
  <c r="D4" i="1"/>
  <c r="E11" i="4"/>
  <c r="F11" i="4"/>
  <c r="E12" i="4"/>
  <c r="F12" i="4"/>
  <c r="F13" i="4"/>
  <c r="F15" i="4"/>
  <c r="F30" i="4"/>
  <c r="F32" i="4"/>
  <c r="F19" i="3"/>
  <c r="F21" i="3"/>
  <c r="F22" i="3"/>
  <c r="C22" i="3"/>
  <c r="F23" i="3"/>
  <c r="F25" i="3"/>
</calcChain>
</file>

<file path=xl/sharedStrings.xml><?xml version="1.0" encoding="utf-8"?>
<sst xmlns="http://schemas.openxmlformats.org/spreadsheetml/2006/main" count="139" uniqueCount="82">
  <si>
    <t>Botella  de 1 lt</t>
    <phoneticPr fontId="2" type="noConversion"/>
  </si>
  <si>
    <t>Paquete de 23 piezas</t>
    <phoneticPr fontId="2" type="noConversion"/>
  </si>
  <si>
    <t>Botella de 750 ml</t>
    <phoneticPr fontId="2" type="noConversion"/>
  </si>
  <si>
    <t>Botella de 1.050 lt</t>
    <phoneticPr fontId="2" type="noConversion"/>
  </si>
  <si>
    <t>Pza</t>
    <phoneticPr fontId="2" type="noConversion"/>
  </si>
  <si>
    <t>K</t>
    <phoneticPr fontId="2" type="noConversion"/>
  </si>
  <si>
    <t>Pza</t>
    <phoneticPr fontId="2" type="noConversion"/>
  </si>
  <si>
    <t>Pza</t>
    <phoneticPr fontId="2" type="noConversion"/>
  </si>
  <si>
    <t>L</t>
    <phoneticPr fontId="2" type="noConversion"/>
  </si>
  <si>
    <t>L</t>
    <phoneticPr fontId="2" type="noConversion"/>
  </si>
  <si>
    <t>VINAGRETA</t>
    <phoneticPr fontId="2" type="noConversion"/>
  </si>
  <si>
    <t>L</t>
    <phoneticPr fontId="2" type="noConversion"/>
  </si>
  <si>
    <t>Aceite de Olivo</t>
    <phoneticPr fontId="2" type="noConversion"/>
  </si>
  <si>
    <t>Vinagre Blanco</t>
    <phoneticPr fontId="2" type="noConversion"/>
  </si>
  <si>
    <t>CROUTONES</t>
    <phoneticPr fontId="2" type="noConversion"/>
  </si>
  <si>
    <t>PZA</t>
    <phoneticPr fontId="2" type="noConversion"/>
  </si>
  <si>
    <t>lt</t>
    <phoneticPr fontId="2" type="noConversion"/>
  </si>
  <si>
    <t>Croutones</t>
    <phoneticPr fontId="2" type="noConversion"/>
  </si>
  <si>
    <t>Numero Porciones</t>
    <phoneticPr fontId="2" type="noConversion"/>
  </si>
  <si>
    <t>Numero de Porciones</t>
    <phoneticPr fontId="2" type="noConversion"/>
  </si>
  <si>
    <t>Número Porciones</t>
    <phoneticPr fontId="2" type="noConversion"/>
  </si>
  <si>
    <t>PRUEBAS DE RENDIMIENTO</t>
  </si>
  <si>
    <t>Materia Prima</t>
  </si>
  <si>
    <t>Unidad</t>
  </si>
  <si>
    <t>Peso Bruto</t>
  </si>
  <si>
    <t>Peso Neto</t>
  </si>
  <si>
    <t>Peso de la Merma</t>
  </si>
  <si>
    <t>% de Rendimiento</t>
  </si>
  <si>
    <t>% de Merma</t>
  </si>
  <si>
    <t>COSTO UNITARIO DE MATERIA PRIMA</t>
  </si>
  <si>
    <t>INGREDIENTE</t>
  </si>
  <si>
    <t>PRESENTACIÓN</t>
  </si>
  <si>
    <t>PRECIO</t>
  </si>
  <si>
    <t>UNIDAD DE RECETA</t>
  </si>
  <si>
    <t>COSTO UNITARIO</t>
  </si>
  <si>
    <t>Rendimiento</t>
  </si>
  <si>
    <t>Tamaño de la porción</t>
  </si>
  <si>
    <t>Tipo de receta</t>
  </si>
  <si>
    <t>Clasificación</t>
  </si>
  <si>
    <t>Ingrediente</t>
  </si>
  <si>
    <t>Cantidad</t>
  </si>
  <si>
    <t>%de Rendimiento</t>
  </si>
  <si>
    <t>Costo Unitario</t>
  </si>
  <si>
    <t>Importe</t>
  </si>
  <si>
    <t>Costo total</t>
  </si>
  <si>
    <t>Precio de Venta</t>
  </si>
  <si>
    <t>Utilidad</t>
  </si>
  <si>
    <t>% de Costo</t>
  </si>
  <si>
    <t>% de Utilidad</t>
  </si>
  <si>
    <t xml:space="preserve">Tipo de receta </t>
  </si>
  <si>
    <t xml:space="preserve">Clasificación </t>
  </si>
  <si>
    <t>ENSALADA MIMOSA</t>
    <phoneticPr fontId="2" type="noConversion"/>
  </si>
  <si>
    <t>Porción</t>
    <phoneticPr fontId="2" type="noConversion"/>
  </si>
  <si>
    <t>Lechuga Morada</t>
    <phoneticPr fontId="2" type="noConversion"/>
  </si>
  <si>
    <t>Sal</t>
    <phoneticPr fontId="2" type="noConversion"/>
  </si>
  <si>
    <t>Pimienta Negra</t>
    <phoneticPr fontId="2" type="noConversion"/>
  </si>
  <si>
    <t>Queso Crema</t>
    <phoneticPr fontId="2" type="noConversion"/>
  </si>
  <si>
    <t>Perejil</t>
    <phoneticPr fontId="2" type="noConversion"/>
  </si>
  <si>
    <t>Huevo</t>
    <phoneticPr fontId="2" type="noConversion"/>
  </si>
  <si>
    <t>Vinagreta</t>
    <phoneticPr fontId="2" type="noConversion"/>
  </si>
  <si>
    <t>pza</t>
    <phoneticPr fontId="2" type="noConversion"/>
  </si>
  <si>
    <t>kg</t>
    <phoneticPr fontId="2" type="noConversion"/>
  </si>
  <si>
    <t>lt</t>
    <phoneticPr fontId="2" type="noConversion"/>
  </si>
  <si>
    <t>Sal</t>
    <phoneticPr fontId="2" type="noConversion"/>
  </si>
  <si>
    <t>Queso Crema</t>
    <phoneticPr fontId="2" type="noConversion"/>
  </si>
  <si>
    <t>Huevo</t>
    <phoneticPr fontId="2" type="noConversion"/>
  </si>
  <si>
    <t>Aceite Vegetal</t>
    <phoneticPr fontId="2" type="noConversion"/>
  </si>
  <si>
    <t>Pan Blanco</t>
    <phoneticPr fontId="2" type="noConversion"/>
  </si>
  <si>
    <t>Vinagre Blanco</t>
    <phoneticPr fontId="2" type="noConversion"/>
  </si>
  <si>
    <t>Pieza</t>
    <phoneticPr fontId="2" type="noConversion"/>
  </si>
  <si>
    <t>Bolsa de 1 kg</t>
    <phoneticPr fontId="2" type="noConversion"/>
  </si>
  <si>
    <t>Frasco de 52 gr</t>
    <phoneticPr fontId="2" type="noConversion"/>
  </si>
  <si>
    <t>Paquete de 1 kg</t>
    <phoneticPr fontId="2" type="noConversion"/>
  </si>
  <si>
    <t>Paquete de 190 gr</t>
    <phoneticPr fontId="2" type="noConversion"/>
  </si>
  <si>
    <t>Por pieza</t>
    <phoneticPr fontId="2" type="noConversion"/>
  </si>
  <si>
    <t>Cartón de 12 piezas</t>
    <phoneticPr fontId="2" type="noConversion"/>
  </si>
  <si>
    <t>Precio de Venta con IVA</t>
    <phoneticPr fontId="2" type="noConversion"/>
  </si>
  <si>
    <t>Lechuga Morada</t>
  </si>
  <si>
    <t>Jamón Cocido</t>
  </si>
  <si>
    <t>Jamon Cocido</t>
  </si>
  <si>
    <t>LechugaMorada</t>
  </si>
  <si>
    <t>Aceite de Olivo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</si>
</sst>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0.000"/>
    <numFmt numFmtId="166" formatCode="_-[$$-409]* #,##0.00_ ;_-[$$-409]* \-#,##0.00\ ;_-[$$-409]* &quot;-&quot;??_ ;_-@_ 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i/>
      <sz val="24"/>
      <color indexed="9"/>
      <name val="Calibri"/>
      <family val="2"/>
    </font>
    <font>
      <sz val="14"/>
      <name val="Calibri"/>
      <family val="2"/>
    </font>
    <font>
      <b/>
      <i/>
      <sz val="14"/>
      <color indexed="9"/>
      <name val="Calibri"/>
      <family val="2"/>
    </font>
    <font>
      <b/>
      <sz val="1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4" fillId="0" borderId="9" xfId="0" applyFont="1" applyBorder="1"/>
    <xf numFmtId="165" fontId="4" fillId="0" borderId="10" xfId="0" applyNumberFormat="1" applyFont="1" applyBorder="1"/>
    <xf numFmtId="0" fontId="4" fillId="0" borderId="10" xfId="0" applyFont="1" applyBorder="1" applyAlignment="1">
      <alignment horizontal="center"/>
    </xf>
    <xf numFmtId="9" fontId="4" fillId="0" borderId="10" xfId="0" applyNumberFormat="1" applyFont="1" applyBorder="1"/>
    <xf numFmtId="164" fontId="4" fillId="0" borderId="10" xfId="0" applyNumberFormat="1" applyFont="1" applyBorder="1"/>
    <xf numFmtId="164" fontId="4" fillId="0" borderId="11" xfId="1" applyFont="1" applyBorder="1"/>
    <xf numFmtId="164" fontId="6" fillId="0" borderId="11" xfId="0" applyNumberFormat="1" applyFont="1" applyBorder="1"/>
    <xf numFmtId="164" fontId="6" fillId="0" borderId="10" xfId="0" applyNumberFormat="1" applyFont="1" applyBorder="1"/>
    <xf numFmtId="9" fontId="6" fillId="0" borderId="11" xfId="0" applyNumberFormat="1" applyFont="1" applyBorder="1"/>
    <xf numFmtId="0" fontId="4" fillId="0" borderId="12" xfId="0" applyFont="1" applyBorder="1"/>
    <xf numFmtId="0" fontId="4" fillId="0" borderId="13" xfId="0" applyFont="1" applyBorder="1"/>
    <xf numFmtId="9" fontId="6" fillId="0" borderId="14" xfId="0" applyNumberFormat="1" applyFont="1" applyBorder="1"/>
    <xf numFmtId="165" fontId="6" fillId="0" borderId="0" xfId="0" applyNumberFormat="1" applyFont="1"/>
    <xf numFmtId="0" fontId="6" fillId="0" borderId="0" xfId="0" applyFont="1"/>
    <xf numFmtId="0" fontId="6" fillId="0" borderId="9" xfId="0" applyFont="1" applyBorder="1"/>
    <xf numFmtId="165" fontId="6" fillId="0" borderId="10" xfId="0" applyNumberFormat="1" applyFont="1" applyBorder="1"/>
    <xf numFmtId="0" fontId="6" fillId="0" borderId="10" xfId="0" applyFont="1" applyBorder="1" applyAlignment="1">
      <alignment horizontal="center"/>
    </xf>
    <xf numFmtId="9" fontId="6" fillId="0" borderId="10" xfId="2" applyFont="1" applyBorder="1"/>
    <xf numFmtId="0" fontId="6" fillId="0" borderId="10" xfId="0" applyFont="1" applyBorder="1"/>
    <xf numFmtId="164" fontId="6" fillId="0" borderId="15" xfId="0" applyNumberFormat="1" applyFont="1" applyBorder="1"/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4" fillId="3" borderId="0" xfId="0" applyFont="1" applyFill="1"/>
    <xf numFmtId="0" fontId="5" fillId="2" borderId="10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4" fillId="0" borderId="10" xfId="0" applyFont="1" applyBorder="1"/>
    <xf numFmtId="164" fontId="4" fillId="0" borderId="10" xfId="1" applyFont="1" applyBorder="1"/>
    <xf numFmtId="0" fontId="4" fillId="0" borderId="10" xfId="0" applyFont="1" applyBorder="1" applyAlignment="1">
      <alignment wrapText="1"/>
    </xf>
    <xf numFmtId="0" fontId="4" fillId="0" borderId="16" xfId="0" applyFont="1" applyBorder="1"/>
    <xf numFmtId="0" fontId="4" fillId="0" borderId="17" xfId="0" applyFont="1" applyBorder="1"/>
    <xf numFmtId="166" fontId="4" fillId="0" borderId="17" xfId="0" applyNumberFormat="1" applyFont="1" applyBorder="1"/>
    <xf numFmtId="0" fontId="4" fillId="0" borderId="15" xfId="0" applyFont="1" applyBorder="1"/>
    <xf numFmtId="0" fontId="5" fillId="2" borderId="30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center" wrapText="1"/>
    </xf>
    <xf numFmtId="0" fontId="4" fillId="0" borderId="33" xfId="0" applyFont="1" applyBorder="1"/>
    <xf numFmtId="0" fontId="4" fillId="0" borderId="34" xfId="0" applyFont="1" applyBorder="1" applyAlignment="1">
      <alignment horizontal="center"/>
    </xf>
    <xf numFmtId="165" fontId="4" fillId="0" borderId="34" xfId="0" applyNumberFormat="1" applyFont="1" applyBorder="1" applyAlignment="1">
      <alignment horizontal="center"/>
    </xf>
    <xf numFmtId="165" fontId="6" fillId="0" borderId="34" xfId="0" applyNumberFormat="1" applyFont="1" applyBorder="1"/>
    <xf numFmtId="9" fontId="6" fillId="0" borderId="34" xfId="2" applyFont="1" applyBorder="1"/>
    <xf numFmtId="9" fontId="6" fillId="0" borderId="35" xfId="2" applyFont="1" applyBorder="1"/>
    <xf numFmtId="0" fontId="4" fillId="0" borderId="17" xfId="0" applyFont="1" applyBorder="1" applyAlignment="1">
      <alignment horizontal="center"/>
    </xf>
    <xf numFmtId="165" fontId="4" fillId="0" borderId="17" xfId="0" applyNumberFormat="1" applyFont="1" applyBorder="1" applyAlignment="1">
      <alignment horizontal="center"/>
    </xf>
    <xf numFmtId="164" fontId="6" fillId="0" borderId="15" xfId="1" applyFont="1" applyBorder="1"/>
    <xf numFmtId="164" fontId="6" fillId="0" borderId="11" xfId="1" applyFont="1" applyBorder="1"/>
    <xf numFmtId="165" fontId="4" fillId="0" borderId="0" xfId="0" applyNumberFormat="1" applyFont="1"/>
    <xf numFmtId="0" fontId="5" fillId="2" borderId="18" xfId="0" applyFont="1" applyFill="1" applyBorder="1" applyAlignment="1">
      <alignment horizontal="right"/>
    </xf>
    <xf numFmtId="0" fontId="5" fillId="2" borderId="19" xfId="0" applyFont="1" applyFill="1" applyBorder="1" applyAlignment="1">
      <alignment horizontal="right"/>
    </xf>
    <xf numFmtId="0" fontId="5" fillId="2" borderId="20" xfId="0" applyFont="1" applyFill="1" applyBorder="1" applyAlignment="1">
      <alignment horizontal="right"/>
    </xf>
    <xf numFmtId="0" fontId="5" fillId="2" borderId="21" xfId="0" applyFont="1" applyFill="1" applyBorder="1" applyAlignment="1">
      <alignment horizontal="right"/>
    </xf>
    <xf numFmtId="0" fontId="5" fillId="2" borderId="22" xfId="0" applyFont="1" applyFill="1" applyBorder="1" applyAlignment="1">
      <alignment horizontal="right"/>
    </xf>
    <xf numFmtId="0" fontId="5" fillId="2" borderId="23" xfId="0" applyFont="1" applyFill="1" applyBorder="1" applyAlignment="1">
      <alignment horizontal="right"/>
    </xf>
    <xf numFmtId="0" fontId="3" fillId="2" borderId="24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9" fontId="6" fillId="0" borderId="34" xfId="2" applyNumberFormat="1" applyFont="1" applyBorder="1"/>
    <xf numFmtId="164" fontId="6" fillId="4" borderId="11" xfId="0" applyNumberFormat="1" applyFont="1" applyFill="1" applyBorder="1"/>
    <xf numFmtId="0" fontId="4" fillId="4" borderId="10" xfId="0" applyFont="1" applyFill="1" applyBorder="1" applyAlignment="1">
      <alignment horizontal="center"/>
    </xf>
    <xf numFmtId="0" fontId="4" fillId="4" borderId="0" xfId="0" applyFont="1" applyFill="1"/>
    <xf numFmtId="164" fontId="4" fillId="4" borderId="10" xfId="1" applyFont="1" applyFill="1" applyBorder="1"/>
    <xf numFmtId="0" fontId="4" fillId="4" borderId="10" xfId="0" applyFont="1" applyFill="1" applyBorder="1"/>
    <xf numFmtId="0" fontId="4" fillId="4" borderId="9" xfId="0" applyFont="1" applyFill="1" applyBorder="1"/>
    <xf numFmtId="0" fontId="4" fillId="4" borderId="9" xfId="0" applyFont="1" applyFill="1" applyBorder="1" applyAlignment="1">
      <alignment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"/>
  <sheetViews>
    <sheetView tabSelected="1" zoomScaleNormal="75" workbookViewId="0">
      <selection activeCell="B8" sqref="B8"/>
    </sheetView>
  </sheetViews>
  <sheetFormatPr baseColWidth="10" defaultColWidth="10.83203125" defaultRowHeight="19" x14ac:dyDescent="0.25"/>
  <cols>
    <col min="1" max="1" width="24" style="1" customWidth="1"/>
    <col min="2" max="2" width="15.5" style="1" customWidth="1"/>
    <col min="3" max="3" width="19.1640625" style="1" customWidth="1"/>
    <col min="4" max="4" width="19.33203125" style="1" customWidth="1"/>
    <col min="5" max="5" width="16.5" style="1" customWidth="1"/>
    <col min="6" max="6" width="27.33203125" style="1" customWidth="1"/>
    <col min="7" max="16384" width="10.83203125" style="1"/>
  </cols>
  <sheetData>
    <row r="1" spans="1:6" ht="31" x14ac:dyDescent="0.35">
      <c r="A1" s="67" t="s">
        <v>51</v>
      </c>
      <c r="B1" s="68"/>
      <c r="C1" s="68"/>
      <c r="D1" s="68"/>
      <c r="E1" s="68"/>
      <c r="F1" s="69"/>
    </row>
    <row r="2" spans="1:6" x14ac:dyDescent="0.25">
      <c r="A2" s="2"/>
      <c r="F2" s="3"/>
    </row>
    <row r="3" spans="1:6" x14ac:dyDescent="0.25">
      <c r="A3" s="4"/>
      <c r="B3" s="5"/>
      <c r="C3" s="5"/>
      <c r="D3" s="5"/>
      <c r="E3" s="5"/>
      <c r="F3" s="6"/>
    </row>
    <row r="4" spans="1:6" x14ac:dyDescent="0.25">
      <c r="A4" s="2" t="s">
        <v>35</v>
      </c>
      <c r="B4" s="1">
        <v>1</v>
      </c>
      <c r="C4" s="1" t="s">
        <v>52</v>
      </c>
      <c r="E4" s="1" t="s">
        <v>49</v>
      </c>
      <c r="F4" s="3"/>
    </row>
    <row r="5" spans="1:6" x14ac:dyDescent="0.25">
      <c r="A5" s="2" t="s">
        <v>23</v>
      </c>
      <c r="B5" s="1" t="s">
        <v>52</v>
      </c>
      <c r="F5" s="3"/>
    </row>
    <row r="6" spans="1:6" x14ac:dyDescent="0.25">
      <c r="A6" s="2" t="s">
        <v>36</v>
      </c>
      <c r="B6" s="1">
        <v>0.25</v>
      </c>
      <c r="E6" s="1" t="s">
        <v>50</v>
      </c>
      <c r="F6" s="3"/>
    </row>
    <row r="7" spans="1:6" x14ac:dyDescent="0.25">
      <c r="A7" s="7" t="s">
        <v>18</v>
      </c>
      <c r="B7" s="8">
        <f>B4/B6</f>
        <v>4</v>
      </c>
      <c r="C7" s="8"/>
      <c r="D7" s="8"/>
      <c r="E7" s="8"/>
      <c r="F7" s="9"/>
    </row>
    <row r="8" spans="1:6" x14ac:dyDescent="0.25">
      <c r="A8" s="2"/>
      <c r="F8" s="3"/>
    </row>
    <row r="9" spans="1:6" ht="20" x14ac:dyDescent="0.25">
      <c r="A9" s="10" t="s">
        <v>39</v>
      </c>
      <c r="B9" s="11" t="s">
        <v>40</v>
      </c>
      <c r="C9" s="11" t="s">
        <v>23</v>
      </c>
      <c r="D9" s="12" t="s">
        <v>41</v>
      </c>
      <c r="E9" s="12" t="s">
        <v>42</v>
      </c>
      <c r="F9" s="13" t="s">
        <v>43</v>
      </c>
    </row>
    <row r="10" spans="1:6" x14ac:dyDescent="0.25">
      <c r="A10" s="14" t="s">
        <v>53</v>
      </c>
      <c r="B10" s="15">
        <v>2</v>
      </c>
      <c r="C10" s="16" t="s">
        <v>60</v>
      </c>
      <c r="D10" s="17">
        <f>'P. Rendim.'!F4</f>
        <v>0.92139737991266368</v>
      </c>
      <c r="E10" s="18">
        <f>'Costo Unitario'!F4</f>
        <v>4.95</v>
      </c>
      <c r="F10" s="19">
        <f>(E10*B10)/D10</f>
        <v>10.744549763033177</v>
      </c>
    </row>
    <row r="11" spans="1:6" x14ac:dyDescent="0.25">
      <c r="A11" s="14" t="s">
        <v>54</v>
      </c>
      <c r="B11" s="15">
        <v>2E-3</v>
      </c>
      <c r="C11" s="16" t="s">
        <v>61</v>
      </c>
      <c r="D11" s="17">
        <v>1</v>
      </c>
      <c r="E11" s="18">
        <f>'Costo Unitario'!F5</f>
        <v>5.2</v>
      </c>
      <c r="F11" s="19">
        <f t="shared" ref="F11:F18" si="0">(E11*B11)/D11</f>
        <v>1.0400000000000001E-2</v>
      </c>
    </row>
    <row r="12" spans="1:6" x14ac:dyDescent="0.25">
      <c r="A12" s="14" t="s">
        <v>55</v>
      </c>
      <c r="B12" s="15">
        <v>1E-3</v>
      </c>
      <c r="C12" s="16" t="s">
        <v>61</v>
      </c>
      <c r="D12" s="17">
        <v>1</v>
      </c>
      <c r="E12" s="18">
        <f>'Costo Unitario'!F6</f>
        <v>461.53846153846155</v>
      </c>
      <c r="F12" s="19">
        <f t="shared" si="0"/>
        <v>0.46153846153846156</v>
      </c>
    </row>
    <row r="13" spans="1:6" x14ac:dyDescent="0.25">
      <c r="A13" s="14" t="s">
        <v>78</v>
      </c>
      <c r="B13" s="15">
        <v>0.3</v>
      </c>
      <c r="C13" s="16" t="s">
        <v>61</v>
      </c>
      <c r="D13" s="17">
        <v>1</v>
      </c>
      <c r="E13" s="18">
        <f>'Costo Unitario'!F7</f>
        <v>101</v>
      </c>
      <c r="F13" s="19">
        <f t="shared" si="0"/>
        <v>30.299999999999997</v>
      </c>
    </row>
    <row r="14" spans="1:6" x14ac:dyDescent="0.25">
      <c r="A14" s="14" t="s">
        <v>56</v>
      </c>
      <c r="B14" s="15">
        <v>0.19</v>
      </c>
      <c r="C14" s="16" t="s">
        <v>61</v>
      </c>
      <c r="D14" s="17">
        <v>1</v>
      </c>
      <c r="E14" s="18">
        <f>'Costo Unitario'!F8</f>
        <v>84.21052631578948</v>
      </c>
      <c r="F14" s="19">
        <f t="shared" si="0"/>
        <v>16</v>
      </c>
    </row>
    <row r="15" spans="1:6" x14ac:dyDescent="0.25">
      <c r="A15" s="14" t="s">
        <v>57</v>
      </c>
      <c r="B15" s="15">
        <v>3.2000000000000001E-2</v>
      </c>
      <c r="C15" s="16" t="s">
        <v>61</v>
      </c>
      <c r="D15" s="17">
        <f>'P. Rendim.'!F5</f>
        <v>0.95</v>
      </c>
      <c r="E15" s="18">
        <f>'Costo Unitario'!F9</f>
        <v>4.95</v>
      </c>
      <c r="F15" s="19">
        <f t="shared" si="0"/>
        <v>0.16673684210526318</v>
      </c>
    </row>
    <row r="16" spans="1:6" x14ac:dyDescent="0.25">
      <c r="A16" s="14" t="s">
        <v>58</v>
      </c>
      <c r="B16" s="15">
        <v>2</v>
      </c>
      <c r="C16" s="16" t="s">
        <v>60</v>
      </c>
      <c r="D16" s="17">
        <v>1</v>
      </c>
      <c r="E16" s="18">
        <f>'Costo Unitario'!F10</f>
        <v>1.25</v>
      </c>
      <c r="F16" s="19">
        <f t="shared" si="0"/>
        <v>2.5</v>
      </c>
    </row>
    <row r="17" spans="1:6" x14ac:dyDescent="0.25">
      <c r="A17" s="14" t="s">
        <v>59</v>
      </c>
      <c r="B17" s="15">
        <v>0.18</v>
      </c>
      <c r="C17" s="16" t="s">
        <v>62</v>
      </c>
      <c r="D17" s="17">
        <v>1</v>
      </c>
      <c r="E17" s="18">
        <f>'Receta Complementaria'!F15</f>
        <v>75</v>
      </c>
      <c r="F17" s="19">
        <f t="shared" si="0"/>
        <v>13.5</v>
      </c>
    </row>
    <row r="18" spans="1:6" x14ac:dyDescent="0.25">
      <c r="A18" s="14" t="s">
        <v>17</v>
      </c>
      <c r="B18" s="15">
        <v>10</v>
      </c>
      <c r="C18" s="16" t="s">
        <v>60</v>
      </c>
      <c r="D18" s="17">
        <v>1</v>
      </c>
      <c r="E18" s="18">
        <f>'Receta Complementaria'!F32</f>
        <v>1.0062517279821626</v>
      </c>
      <c r="F18" s="19">
        <f t="shared" si="0"/>
        <v>10.062517279821625</v>
      </c>
    </row>
    <row r="19" spans="1:6" x14ac:dyDescent="0.25">
      <c r="A19" s="2"/>
      <c r="D19" s="61" t="s">
        <v>44</v>
      </c>
      <c r="E19" s="62"/>
      <c r="F19" s="20">
        <f>SUM(F10:F18)</f>
        <v>83.745742346498517</v>
      </c>
    </row>
    <row r="20" spans="1:6" x14ac:dyDescent="0.25">
      <c r="A20" s="2"/>
      <c r="F20" s="3"/>
    </row>
    <row r="21" spans="1:6" x14ac:dyDescent="0.25">
      <c r="A21" s="2"/>
      <c r="D21" s="61" t="s">
        <v>42</v>
      </c>
      <c r="E21" s="62"/>
      <c r="F21" s="19">
        <f>F19/B4</f>
        <v>83.745742346498517</v>
      </c>
    </row>
    <row r="22" spans="1:6" x14ac:dyDescent="0.25">
      <c r="A22" s="61" t="s">
        <v>76</v>
      </c>
      <c r="B22" s="62"/>
      <c r="C22" s="21">
        <f>F22*1.16</f>
        <v>388.58024448775308</v>
      </c>
      <c r="D22" s="61" t="s">
        <v>45</v>
      </c>
      <c r="E22" s="62"/>
      <c r="F22" s="20">
        <f>F21/F24</f>
        <v>334.98296938599407</v>
      </c>
    </row>
    <row r="23" spans="1:6" x14ac:dyDescent="0.25">
      <c r="A23" s="2"/>
      <c r="D23" s="61" t="s">
        <v>46</v>
      </c>
      <c r="E23" s="62"/>
      <c r="F23" s="20">
        <f>F22-F21</f>
        <v>251.23722703949556</v>
      </c>
    </row>
    <row r="24" spans="1:6" x14ac:dyDescent="0.25">
      <c r="A24" s="2"/>
      <c r="D24" s="63" t="s">
        <v>47</v>
      </c>
      <c r="E24" s="64"/>
      <c r="F24" s="22">
        <v>0.25</v>
      </c>
    </row>
    <row r="25" spans="1:6" ht="20" thickBot="1" x14ac:dyDescent="0.3">
      <c r="A25" s="23"/>
      <c r="B25" s="24"/>
      <c r="C25" s="24"/>
      <c r="D25" s="65" t="s">
        <v>48</v>
      </c>
      <c r="E25" s="66"/>
      <c r="F25" s="25">
        <f>F23/F22</f>
        <v>0.75</v>
      </c>
    </row>
  </sheetData>
  <mergeCells count="8">
    <mergeCell ref="D23:E23"/>
    <mergeCell ref="D24:E24"/>
    <mergeCell ref="D25:E25"/>
    <mergeCell ref="A1:F1"/>
    <mergeCell ref="D19:E19"/>
    <mergeCell ref="D21:E21"/>
    <mergeCell ref="D22:E22"/>
    <mergeCell ref="A22:B22"/>
  </mergeCells>
  <phoneticPr fontId="2" type="noConversion"/>
  <pageMargins left="0.39" right="0.75" top="0.37555555555555553" bottom="1" header="0" footer="0"/>
  <pageSetup scale="54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zoomScaleNormal="75" workbookViewId="0">
      <selection activeCell="F34" sqref="F34"/>
    </sheetView>
  </sheetViews>
  <sheetFormatPr baseColWidth="10" defaultColWidth="10.83203125" defaultRowHeight="19" x14ac:dyDescent="0.25"/>
  <cols>
    <col min="1" max="1" width="34.33203125" style="1" customWidth="1"/>
    <col min="2" max="3" width="12.6640625" style="1" customWidth="1"/>
    <col min="4" max="4" width="21.83203125" style="1" customWidth="1"/>
    <col min="5" max="5" width="15.5" style="1" customWidth="1"/>
    <col min="6" max="6" width="17.6640625" style="1" customWidth="1"/>
    <col min="7" max="16384" width="10.83203125" style="1"/>
  </cols>
  <sheetData>
    <row r="1" spans="1:6" ht="20" thickBot="1" x14ac:dyDescent="0.3"/>
    <row r="2" spans="1:6" ht="31" x14ac:dyDescent="0.35">
      <c r="A2" s="67" t="s">
        <v>10</v>
      </c>
      <c r="B2" s="68"/>
      <c r="C2" s="68"/>
      <c r="D2" s="68"/>
      <c r="E2" s="68"/>
      <c r="F2" s="69"/>
    </row>
    <row r="3" spans="1:6" x14ac:dyDescent="0.25">
      <c r="A3" s="2"/>
      <c r="F3" s="3"/>
    </row>
    <row r="4" spans="1:6" x14ac:dyDescent="0.25">
      <c r="A4" s="4"/>
      <c r="B4" s="5"/>
      <c r="C4" s="5"/>
      <c r="D4" s="5"/>
      <c r="E4" s="5"/>
      <c r="F4" s="6"/>
    </row>
    <row r="5" spans="1:6" x14ac:dyDescent="0.25">
      <c r="A5" s="2" t="s">
        <v>35</v>
      </c>
      <c r="B5" s="26">
        <v>1.8</v>
      </c>
      <c r="C5" s="27" t="s">
        <v>8</v>
      </c>
      <c r="E5" s="1" t="s">
        <v>37</v>
      </c>
      <c r="F5" s="3"/>
    </row>
    <row r="6" spans="1:6" x14ac:dyDescent="0.25">
      <c r="A6" s="2" t="s">
        <v>23</v>
      </c>
      <c r="B6" s="27" t="s">
        <v>8</v>
      </c>
      <c r="C6" s="27"/>
      <c r="F6" s="3"/>
    </row>
    <row r="7" spans="1:6" x14ac:dyDescent="0.25">
      <c r="A7" s="2" t="s">
        <v>36</v>
      </c>
      <c r="B7" s="26">
        <v>0.18</v>
      </c>
      <c r="C7" s="27" t="s">
        <v>11</v>
      </c>
      <c r="E7" s="1" t="s">
        <v>38</v>
      </c>
      <c r="F7" s="3"/>
    </row>
    <row r="8" spans="1:6" x14ac:dyDescent="0.25">
      <c r="A8" s="7" t="s">
        <v>19</v>
      </c>
      <c r="B8" s="8">
        <f>B5/B7</f>
        <v>10</v>
      </c>
      <c r="C8" s="8"/>
      <c r="D8" s="8"/>
      <c r="E8" s="8"/>
      <c r="F8" s="9"/>
    </row>
    <row r="9" spans="1:6" x14ac:dyDescent="0.25">
      <c r="A9" s="2"/>
      <c r="F9" s="3"/>
    </row>
    <row r="10" spans="1:6" ht="20" x14ac:dyDescent="0.25">
      <c r="A10" s="10" t="s">
        <v>39</v>
      </c>
      <c r="B10" s="11" t="s">
        <v>40</v>
      </c>
      <c r="C10" s="11" t="s">
        <v>23</v>
      </c>
      <c r="D10" s="12" t="s">
        <v>41</v>
      </c>
      <c r="E10" s="12" t="s">
        <v>42</v>
      </c>
      <c r="F10" s="13" t="s">
        <v>43</v>
      </c>
    </row>
    <row r="11" spans="1:6" x14ac:dyDescent="0.25">
      <c r="A11" s="28" t="s">
        <v>12</v>
      </c>
      <c r="B11" s="29">
        <v>0.75</v>
      </c>
      <c r="C11" s="30" t="s">
        <v>62</v>
      </c>
      <c r="D11" s="31">
        <v>1</v>
      </c>
      <c r="E11" s="21">
        <f>VLOOKUP(A11,Ingredientes,6,FALSE)</f>
        <v>133.33333333333334</v>
      </c>
      <c r="F11" s="59">
        <f>(B11*E11)/D11</f>
        <v>100</v>
      </c>
    </row>
    <row r="12" spans="1:6" x14ac:dyDescent="0.25">
      <c r="A12" s="28" t="s">
        <v>13</v>
      </c>
      <c r="B12" s="29">
        <v>1.05</v>
      </c>
      <c r="C12" s="30" t="s">
        <v>62</v>
      </c>
      <c r="D12" s="31">
        <v>1</v>
      </c>
      <c r="E12" s="21">
        <f>VLOOKUP(A12,Ingredientes,6,FALSE)</f>
        <v>33.333333333333329</v>
      </c>
      <c r="F12" s="59">
        <f>(B12*E12)/D12</f>
        <v>35</v>
      </c>
    </row>
    <row r="13" spans="1:6" x14ac:dyDescent="0.25">
      <c r="A13" s="2"/>
      <c r="D13" s="61" t="s">
        <v>44</v>
      </c>
      <c r="E13" s="62"/>
      <c r="F13" s="19">
        <f>SUM(F11:F12)</f>
        <v>135</v>
      </c>
    </row>
    <row r="14" spans="1:6" x14ac:dyDescent="0.25">
      <c r="A14" s="2"/>
      <c r="F14" s="3"/>
    </row>
    <row r="15" spans="1:6" ht="20" thickBot="1" x14ac:dyDescent="0.3">
      <c r="A15" s="23"/>
      <c r="B15" s="24"/>
      <c r="C15" s="24"/>
      <c r="D15" s="61" t="s">
        <v>42</v>
      </c>
      <c r="E15" s="62"/>
      <c r="F15" s="58">
        <f>F13/B5</f>
        <v>75</v>
      </c>
    </row>
    <row r="16" spans="1:6" ht="20" thickBot="1" x14ac:dyDescent="0.3"/>
    <row r="17" spans="1:6" ht="31" x14ac:dyDescent="0.35">
      <c r="A17" s="67" t="s">
        <v>14</v>
      </c>
      <c r="B17" s="68"/>
      <c r="C17" s="68"/>
      <c r="D17" s="68"/>
      <c r="E17" s="68"/>
      <c r="F17" s="69"/>
    </row>
    <row r="18" spans="1:6" x14ac:dyDescent="0.25">
      <c r="A18" s="2"/>
      <c r="F18" s="3"/>
    </row>
    <row r="19" spans="1:6" x14ac:dyDescent="0.25">
      <c r="A19" s="4"/>
      <c r="B19" s="5"/>
      <c r="C19" s="5"/>
      <c r="D19" s="5"/>
      <c r="E19" s="5"/>
      <c r="F19" s="6"/>
    </row>
    <row r="20" spans="1:6" x14ac:dyDescent="0.25">
      <c r="A20" s="2" t="s">
        <v>35</v>
      </c>
      <c r="B20" s="26">
        <v>138</v>
      </c>
      <c r="C20" s="27" t="s">
        <v>15</v>
      </c>
      <c r="E20" s="1" t="s">
        <v>37</v>
      </c>
      <c r="F20" s="3"/>
    </row>
    <row r="21" spans="1:6" x14ac:dyDescent="0.25">
      <c r="A21" s="2" t="s">
        <v>23</v>
      </c>
      <c r="B21" s="27" t="s">
        <v>15</v>
      </c>
      <c r="C21" s="27"/>
      <c r="F21" s="3"/>
    </row>
    <row r="22" spans="1:6" x14ac:dyDescent="0.25">
      <c r="A22" s="2" t="s">
        <v>36</v>
      </c>
      <c r="B22" s="26">
        <v>10</v>
      </c>
      <c r="C22" s="27" t="s">
        <v>15</v>
      </c>
      <c r="E22" s="1" t="s">
        <v>38</v>
      </c>
      <c r="F22" s="3"/>
    </row>
    <row r="23" spans="1:6" x14ac:dyDescent="0.25">
      <c r="A23" s="7" t="s">
        <v>20</v>
      </c>
      <c r="B23" s="8">
        <f>B20/B22</f>
        <v>13.8</v>
      </c>
      <c r="C23" s="8"/>
      <c r="D23" s="8"/>
      <c r="E23" s="8"/>
      <c r="F23" s="9"/>
    </row>
    <row r="24" spans="1:6" x14ac:dyDescent="0.25">
      <c r="A24" s="2"/>
      <c r="F24" s="3"/>
    </row>
    <row r="25" spans="1:6" ht="20" x14ac:dyDescent="0.25">
      <c r="A25" s="10" t="s">
        <v>39</v>
      </c>
      <c r="B25" s="11" t="s">
        <v>40</v>
      </c>
      <c r="C25" s="11" t="s">
        <v>23</v>
      </c>
      <c r="D25" s="12" t="s">
        <v>41</v>
      </c>
      <c r="E25" s="12" t="s">
        <v>42</v>
      </c>
      <c r="F25" s="13" t="s">
        <v>43</v>
      </c>
    </row>
    <row r="26" spans="1:6" x14ac:dyDescent="0.25">
      <c r="A26" s="28" t="s">
        <v>66</v>
      </c>
      <c r="B26" s="29">
        <v>1.4999999999999999E-2</v>
      </c>
      <c r="C26" s="30" t="s">
        <v>16</v>
      </c>
      <c r="D26" s="31">
        <v>1</v>
      </c>
      <c r="E26" s="21">
        <f>'Costo Unitario'!F11</f>
        <v>26.4</v>
      </c>
      <c r="F26" s="20">
        <f>(E26*B26)/D26</f>
        <v>0.39599999999999996</v>
      </c>
    </row>
    <row r="27" spans="1:6" x14ac:dyDescent="0.25">
      <c r="A27" s="28" t="s">
        <v>67</v>
      </c>
      <c r="B27" s="29">
        <v>138</v>
      </c>
      <c r="C27" s="30" t="s">
        <v>60</v>
      </c>
      <c r="D27" s="31">
        <v>1</v>
      </c>
      <c r="E27" s="21">
        <f>'Costo Unitario'!F12</f>
        <v>1</v>
      </c>
      <c r="F27" s="20">
        <f t="shared" ref="F27:F29" si="0">(E27*B27)/D27</f>
        <v>138</v>
      </c>
    </row>
    <row r="28" spans="1:6" x14ac:dyDescent="0.25">
      <c r="A28" s="28" t="s">
        <v>63</v>
      </c>
      <c r="B28" s="29">
        <v>1E-3</v>
      </c>
      <c r="C28" s="30" t="s">
        <v>61</v>
      </c>
      <c r="D28" s="31">
        <v>1</v>
      </c>
      <c r="E28" s="21">
        <f>'Costo Unitario'!F5</f>
        <v>5.2</v>
      </c>
      <c r="F28" s="20">
        <f t="shared" si="0"/>
        <v>5.2000000000000006E-3</v>
      </c>
    </row>
    <row r="29" spans="1:6" x14ac:dyDescent="0.25">
      <c r="A29" s="28" t="s">
        <v>55</v>
      </c>
      <c r="B29" s="32">
        <v>1E-3</v>
      </c>
      <c r="C29" s="30" t="s">
        <v>61</v>
      </c>
      <c r="D29" s="31">
        <v>1</v>
      </c>
      <c r="E29" s="21">
        <f>'Costo Unitario'!F6</f>
        <v>461.53846153846155</v>
      </c>
      <c r="F29" s="20">
        <f t="shared" si="0"/>
        <v>0.46153846153846156</v>
      </c>
    </row>
    <row r="30" spans="1:6" x14ac:dyDescent="0.25">
      <c r="A30" s="2"/>
      <c r="D30" s="61" t="s">
        <v>44</v>
      </c>
      <c r="E30" s="62"/>
      <c r="F30" s="20">
        <f>SUM(F26:F29)</f>
        <v>138.86273846153844</v>
      </c>
    </row>
    <row r="31" spans="1:6" x14ac:dyDescent="0.25">
      <c r="A31" s="2"/>
      <c r="F31" s="3"/>
    </row>
    <row r="32" spans="1:6" ht="20" thickBot="1" x14ac:dyDescent="0.3">
      <c r="A32" s="23"/>
      <c r="B32" s="24"/>
      <c r="C32" s="24"/>
      <c r="D32" s="61" t="s">
        <v>42</v>
      </c>
      <c r="E32" s="62"/>
      <c r="F32" s="33">
        <f>F30/B20</f>
        <v>1.0062517279821626</v>
      </c>
    </row>
  </sheetData>
  <mergeCells count="6">
    <mergeCell ref="A2:F2"/>
    <mergeCell ref="D32:E32"/>
    <mergeCell ref="D13:E13"/>
    <mergeCell ref="D15:E15"/>
    <mergeCell ref="A17:F17"/>
    <mergeCell ref="D30:E30"/>
  </mergeCells>
  <phoneticPr fontId="2" type="noConversion"/>
  <pageMargins left="0.74803149606299213" right="0.74803149606299213" top="0.23622047244094491" bottom="0.55118110236220474" header="0" footer="0"/>
  <pageSetup scale="55" fitToHeight="3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5"/>
  <sheetViews>
    <sheetView topLeftCell="A3" zoomScaleNormal="75" workbookViewId="0">
      <selection activeCell="F22" sqref="F22"/>
    </sheetView>
  </sheetViews>
  <sheetFormatPr baseColWidth="10" defaultColWidth="10.83203125" defaultRowHeight="19" x14ac:dyDescent="0.25"/>
  <cols>
    <col min="1" max="1" width="18.33203125" style="1" customWidth="1"/>
    <col min="2" max="2" width="23.6640625" style="1" customWidth="1"/>
    <col min="3" max="3" width="16.5" style="1" customWidth="1"/>
    <col min="4" max="4" width="10.83203125" style="1"/>
    <col min="5" max="5" width="15.6640625" style="1" customWidth="1"/>
    <col min="6" max="6" width="19.83203125" style="1" customWidth="1"/>
    <col min="7" max="16384" width="10.83203125" style="1"/>
  </cols>
  <sheetData>
    <row r="1" spans="1:7" ht="31" x14ac:dyDescent="0.35">
      <c r="A1" s="67" t="s">
        <v>29</v>
      </c>
      <c r="B1" s="68"/>
      <c r="C1" s="68"/>
      <c r="D1" s="68"/>
      <c r="E1" s="68"/>
      <c r="F1" s="69"/>
      <c r="G1" s="27"/>
    </row>
    <row r="2" spans="1:7" x14ac:dyDescent="0.25">
      <c r="A2" s="2"/>
      <c r="F2" s="3"/>
    </row>
    <row r="3" spans="1:7" ht="83" customHeight="1" x14ac:dyDescent="0.25">
      <c r="A3" s="34" t="s">
        <v>30</v>
      </c>
      <c r="B3" s="35" t="s">
        <v>31</v>
      </c>
      <c r="C3" s="35" t="s">
        <v>32</v>
      </c>
      <c r="D3" s="36"/>
      <c r="E3" s="37" t="s">
        <v>33</v>
      </c>
      <c r="F3" s="38" t="s">
        <v>34</v>
      </c>
    </row>
    <row r="4" spans="1:7" ht="30" customHeight="1" x14ac:dyDescent="0.25">
      <c r="A4" s="14" t="s">
        <v>80</v>
      </c>
      <c r="B4" s="39" t="s">
        <v>69</v>
      </c>
      <c r="C4" s="40">
        <v>4.95</v>
      </c>
      <c r="D4" s="1">
        <v>1</v>
      </c>
      <c r="E4" s="16" t="s">
        <v>4</v>
      </c>
      <c r="F4" s="20">
        <f>C4/D4</f>
        <v>4.95</v>
      </c>
    </row>
    <row r="5" spans="1:7" ht="30" customHeight="1" x14ac:dyDescent="0.25">
      <c r="A5" s="79" t="s">
        <v>63</v>
      </c>
      <c r="B5" s="78" t="s">
        <v>70</v>
      </c>
      <c r="C5" s="77">
        <v>5.2</v>
      </c>
      <c r="D5" s="76">
        <v>1</v>
      </c>
      <c r="E5" s="75" t="s">
        <v>5</v>
      </c>
      <c r="F5" s="74">
        <f t="shared" ref="F5:F14" si="0">C5/D5</f>
        <v>5.2</v>
      </c>
    </row>
    <row r="6" spans="1:7" ht="30" customHeight="1" x14ac:dyDescent="0.25">
      <c r="A6" s="14" t="s">
        <v>55</v>
      </c>
      <c r="B6" s="39" t="s">
        <v>71</v>
      </c>
      <c r="C6" s="40">
        <v>24</v>
      </c>
      <c r="D6" s="1">
        <v>5.1999999999999998E-2</v>
      </c>
      <c r="E6" s="16" t="s">
        <v>5</v>
      </c>
      <c r="F6" s="20">
        <f t="shared" si="0"/>
        <v>461.53846153846155</v>
      </c>
    </row>
    <row r="7" spans="1:7" ht="30" customHeight="1" x14ac:dyDescent="0.25">
      <c r="A7" s="79" t="s">
        <v>79</v>
      </c>
      <c r="B7" s="78" t="s">
        <v>72</v>
      </c>
      <c r="C7" s="77">
        <v>101</v>
      </c>
      <c r="D7" s="76">
        <v>1</v>
      </c>
      <c r="E7" s="75" t="s">
        <v>5</v>
      </c>
      <c r="F7" s="74">
        <f t="shared" si="0"/>
        <v>101</v>
      </c>
    </row>
    <row r="8" spans="1:7" ht="30" customHeight="1" x14ac:dyDescent="0.25">
      <c r="A8" s="14" t="s">
        <v>64</v>
      </c>
      <c r="B8" s="39" t="s">
        <v>73</v>
      </c>
      <c r="C8" s="40">
        <v>16</v>
      </c>
      <c r="D8" s="1">
        <v>0.19</v>
      </c>
      <c r="E8" s="16" t="s">
        <v>5</v>
      </c>
      <c r="F8" s="20">
        <f t="shared" si="0"/>
        <v>84.21052631578948</v>
      </c>
    </row>
    <row r="9" spans="1:7" ht="31" customHeight="1" x14ac:dyDescent="0.25">
      <c r="A9" s="80" t="s">
        <v>57</v>
      </c>
      <c r="B9" s="78" t="s">
        <v>74</v>
      </c>
      <c r="C9" s="77">
        <v>4.95</v>
      </c>
      <c r="D9" s="76">
        <v>1</v>
      </c>
      <c r="E9" s="75" t="s">
        <v>6</v>
      </c>
      <c r="F9" s="74">
        <f t="shared" si="0"/>
        <v>4.95</v>
      </c>
    </row>
    <row r="10" spans="1:7" ht="30" customHeight="1" x14ac:dyDescent="0.25">
      <c r="A10" s="14" t="s">
        <v>65</v>
      </c>
      <c r="B10" s="39" t="s">
        <v>75</v>
      </c>
      <c r="C10" s="40">
        <v>15</v>
      </c>
      <c r="D10" s="1">
        <v>12</v>
      </c>
      <c r="E10" s="16" t="s">
        <v>7</v>
      </c>
      <c r="F10" s="20">
        <f t="shared" si="0"/>
        <v>1.25</v>
      </c>
    </row>
    <row r="11" spans="1:7" ht="30" customHeight="1" x14ac:dyDescent="0.25">
      <c r="A11" s="79" t="s">
        <v>66</v>
      </c>
      <c r="B11" s="78" t="s">
        <v>0</v>
      </c>
      <c r="C11" s="77">
        <v>26.4</v>
      </c>
      <c r="D11" s="76">
        <v>1</v>
      </c>
      <c r="E11" s="75" t="s">
        <v>8</v>
      </c>
      <c r="F11" s="74">
        <f t="shared" si="0"/>
        <v>26.4</v>
      </c>
    </row>
    <row r="12" spans="1:7" ht="30" customHeight="1" x14ac:dyDescent="0.25">
      <c r="A12" s="14" t="s">
        <v>67</v>
      </c>
      <c r="B12" s="39" t="s">
        <v>1</v>
      </c>
      <c r="C12" s="40">
        <v>23</v>
      </c>
      <c r="D12" s="1">
        <v>23</v>
      </c>
      <c r="E12" s="16" t="s">
        <v>6</v>
      </c>
      <c r="F12" s="20">
        <f t="shared" si="0"/>
        <v>1</v>
      </c>
    </row>
    <row r="13" spans="1:7" ht="30" customHeight="1" x14ac:dyDescent="0.25">
      <c r="A13" s="79" t="s">
        <v>81</v>
      </c>
      <c r="B13" s="78" t="s">
        <v>2</v>
      </c>
      <c r="C13" s="77">
        <v>100</v>
      </c>
      <c r="D13" s="76">
        <v>0.75</v>
      </c>
      <c r="E13" s="75" t="s">
        <v>9</v>
      </c>
      <c r="F13" s="74">
        <f>C13/D13</f>
        <v>133.33333333333334</v>
      </c>
    </row>
    <row r="14" spans="1:7" ht="30" customHeight="1" x14ac:dyDescent="0.25">
      <c r="A14" s="14" t="s">
        <v>68</v>
      </c>
      <c r="B14" s="41" t="s">
        <v>3</v>
      </c>
      <c r="C14" s="40">
        <v>35</v>
      </c>
      <c r="D14" s="1">
        <v>1.05</v>
      </c>
      <c r="E14" s="16" t="s">
        <v>8</v>
      </c>
      <c r="F14" s="20">
        <f t="shared" si="0"/>
        <v>33.333333333333329</v>
      </c>
    </row>
    <row r="15" spans="1:7" ht="30" customHeight="1" thickBot="1" x14ac:dyDescent="0.3">
      <c r="A15" s="42"/>
      <c r="B15" s="43"/>
      <c r="C15" s="44"/>
      <c r="D15" s="24"/>
      <c r="E15" s="43"/>
      <c r="F15" s="45"/>
    </row>
  </sheetData>
  <mergeCells count="1">
    <mergeCell ref="A1:F1"/>
  </mergeCells>
  <phoneticPr fontId="2" type="noConversion"/>
  <pageMargins left="0.75" right="0.75" top="1" bottom="1" header="0" footer="0"/>
  <pageSetup scale="77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6"/>
  <sheetViews>
    <sheetView zoomScaleNormal="75" workbookViewId="0">
      <selection activeCell="F5" sqref="F5"/>
    </sheetView>
  </sheetViews>
  <sheetFormatPr baseColWidth="10" defaultColWidth="10.83203125" defaultRowHeight="19" x14ac:dyDescent="0.25"/>
  <cols>
    <col min="1" max="1" width="39.33203125" style="1" customWidth="1"/>
    <col min="2" max="2" width="16.5" style="1" customWidth="1"/>
    <col min="3" max="3" width="18.5" style="1" customWidth="1"/>
    <col min="4" max="4" width="20.1640625" style="1" customWidth="1"/>
    <col min="5" max="5" width="16.5" style="1" customWidth="1"/>
    <col min="6" max="6" width="18.5" style="1" customWidth="1"/>
    <col min="7" max="7" width="18.6640625" style="1" customWidth="1"/>
    <col min="8" max="16384" width="10.83203125" style="1"/>
  </cols>
  <sheetData>
    <row r="1" spans="1:7" ht="59" customHeight="1" thickBot="1" x14ac:dyDescent="0.4">
      <c r="A1" s="70" t="s">
        <v>21</v>
      </c>
      <c r="B1" s="71"/>
      <c r="C1" s="71"/>
      <c r="D1" s="71"/>
      <c r="E1" s="71"/>
      <c r="F1" s="71"/>
      <c r="G1" s="72"/>
    </row>
    <row r="2" spans="1:7" ht="30" customHeight="1" x14ac:dyDescent="0.25">
      <c r="A2" s="2"/>
      <c r="G2" s="3"/>
    </row>
    <row r="3" spans="1:7" ht="61.5" customHeight="1" thickBot="1" x14ac:dyDescent="0.3">
      <c r="A3" s="46" t="s">
        <v>22</v>
      </c>
      <c r="B3" s="47" t="s">
        <v>23</v>
      </c>
      <c r="C3" s="48" t="s">
        <v>24</v>
      </c>
      <c r="D3" s="48" t="s">
        <v>25</v>
      </c>
      <c r="E3" s="48" t="s">
        <v>26</v>
      </c>
      <c r="F3" s="48" t="s">
        <v>27</v>
      </c>
      <c r="G3" s="49" t="s">
        <v>28</v>
      </c>
    </row>
    <row r="4" spans="1:7" ht="30" customHeight="1" thickBot="1" x14ac:dyDescent="0.3">
      <c r="A4" s="50" t="s">
        <v>77</v>
      </c>
      <c r="B4" s="51" t="s">
        <v>61</v>
      </c>
      <c r="C4" s="52">
        <v>4.58</v>
      </c>
      <c r="D4" s="52">
        <f>C4-E4</f>
        <v>4.22</v>
      </c>
      <c r="E4" s="53">
        <v>0.36</v>
      </c>
      <c r="F4" s="54">
        <f>D4/C4</f>
        <v>0.92139737991266368</v>
      </c>
      <c r="G4" s="55">
        <f>E4/C4</f>
        <v>7.8602620087336234E-2</v>
      </c>
    </row>
    <row r="5" spans="1:7" ht="30" customHeight="1" thickBot="1" x14ac:dyDescent="0.3">
      <c r="A5" s="42" t="s">
        <v>57</v>
      </c>
      <c r="B5" s="56" t="s">
        <v>61</v>
      </c>
      <c r="C5" s="57">
        <v>0.48</v>
      </c>
      <c r="D5" s="57">
        <f>C5-E5</f>
        <v>0.45599999999999996</v>
      </c>
      <c r="E5" s="53">
        <f>C5*G5</f>
        <v>2.4E-2</v>
      </c>
      <c r="F5" s="73">
        <f>D5/C5</f>
        <v>0.95</v>
      </c>
      <c r="G5" s="55">
        <v>0.05</v>
      </c>
    </row>
    <row r="6" spans="1:7" x14ac:dyDescent="0.25">
      <c r="D6" s="60"/>
    </row>
  </sheetData>
  <mergeCells count="1">
    <mergeCell ref="A1:G1"/>
  </mergeCells>
  <phoneticPr fontId="2" type="noConversion"/>
  <pageMargins left="0.75" right="0.75" top="1" bottom="1" header="0" footer="0"/>
  <pageSetup scale="82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9DCB94E6496542A1C7F2A18342BBED" ma:contentTypeVersion="3" ma:contentTypeDescription="Crear nuevo documento." ma:contentTypeScope="" ma:versionID="047ae5e83ef8c62b0812b33a2b3deaf0">
  <xsd:schema xmlns:xsd="http://www.w3.org/2001/XMLSchema" xmlns:xs="http://www.w3.org/2001/XMLSchema" xmlns:p="http://schemas.microsoft.com/office/2006/metadata/properties" xmlns:ns2="b2aac682-1362-47b8-a547-8e81845dfd9b" targetNamespace="http://schemas.microsoft.com/office/2006/metadata/properties" ma:root="true" ma:fieldsID="3b2b0da5275a99bb9d81e232906faa51" ns2:_="">
    <xsd:import namespace="b2aac682-1362-47b8-a547-8e81845df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ac682-1362-47b8-a547-8e81845dfd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46EA35-370B-4857-A8D0-0311AD94EA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CF902E-8B0F-4AE6-87F0-5C1745E8C2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aac682-1362-47b8-a547-8e81845df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F04EEA-9847-4E22-8228-A5B753223E58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42E2DE4F-45E2-44DE-A035-FB257532542D"/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Receta Estándar</vt:lpstr>
      <vt:lpstr>Receta Complementaria</vt:lpstr>
      <vt:lpstr>Costo Unitario</vt:lpstr>
      <vt:lpstr>P. Rendim.</vt:lpstr>
      <vt:lpstr>Ingredientes</vt:lpstr>
      <vt:lpstr>Porcentajes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salaedomex</dc:creator>
  <cp:lastModifiedBy>Mateo Ramos Velasco</cp:lastModifiedBy>
  <cp:lastPrinted>2009-11-18T20:43:55Z</cp:lastPrinted>
  <dcterms:created xsi:type="dcterms:W3CDTF">2007-08-02T12:38:05Z</dcterms:created>
  <dcterms:modified xsi:type="dcterms:W3CDTF">2026-01-20T15:15:19Z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0x010100BD9DCB94E6496542A1C7F2A18342BBED</vt:lpwstr>
  </property>
</Properties>
</file>